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1670" windowHeight="8490" tabRatio="731" firstSheet="1" activeTab="1"/>
  </bookViews>
  <sheets>
    <sheet name="info" sheetId="4" r:id="rId1"/>
    <sheet name="EE" sheetId="3" r:id="rId2"/>
    <sheet name="ZP" sheetId="2" r:id="rId3"/>
    <sheet name="VODA" sheetId="1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C37" i="1"/>
  <c r="C38" i="1"/>
  <c r="C39" i="1"/>
  <c r="C40" i="1"/>
  <c r="C41" i="1"/>
  <c r="C42" i="1"/>
  <c r="C43" i="1"/>
  <c r="C44" i="1"/>
  <c r="C45" i="1"/>
  <c r="C46" i="1"/>
  <c r="C35" i="1"/>
  <c r="C4" i="1" l="1"/>
  <c r="C5" i="1"/>
  <c r="C6" i="1"/>
  <c r="C7" i="1"/>
  <c r="C8" i="1"/>
  <c r="C9" i="1"/>
  <c r="C10" i="1"/>
  <c r="C11" i="1"/>
  <c r="C12" i="1"/>
  <c r="C13" i="1"/>
  <c r="C14" i="1"/>
  <c r="C3" i="1"/>
  <c r="C15" i="1"/>
  <c r="C47" i="1"/>
  <c r="B47" i="1"/>
  <c r="C31" i="1"/>
  <c r="B31" i="1"/>
  <c r="B15" i="1"/>
  <c r="D47" i="3"/>
  <c r="E47" i="3"/>
  <c r="B32" i="3"/>
  <c r="C32" i="3"/>
  <c r="D32" i="3"/>
  <c r="E32" i="3"/>
  <c r="D16" i="3"/>
  <c r="E16" i="3"/>
  <c r="B48" i="2"/>
  <c r="C48" i="2"/>
  <c r="B32" i="2"/>
  <c r="C32" i="2"/>
  <c r="B16" i="2"/>
  <c r="C16" i="2"/>
  <c r="D31" i="2" l="1"/>
  <c r="F31" i="2" s="1"/>
  <c r="F30" i="2"/>
  <c r="D30" i="2"/>
  <c r="D23" i="2"/>
  <c r="F23" i="2" s="1"/>
  <c r="F22" i="2"/>
  <c r="D22" i="2"/>
  <c r="F21" i="2"/>
  <c r="D21" i="2"/>
  <c r="F20" i="2"/>
  <c r="D20" i="2"/>
  <c r="H31" i="1"/>
  <c r="C19" i="1"/>
  <c r="C20" i="1"/>
  <c r="C22" i="1"/>
  <c r="C23" i="1"/>
  <c r="C24" i="1"/>
  <c r="C25" i="1"/>
  <c r="C26" i="1"/>
  <c r="C27" i="1"/>
  <c r="C28" i="1"/>
  <c r="C29" i="1"/>
  <c r="C30" i="1"/>
  <c r="C21" i="1"/>
</calcChain>
</file>

<file path=xl/sharedStrings.xml><?xml version="1.0" encoding="utf-8"?>
<sst xmlns="http://schemas.openxmlformats.org/spreadsheetml/2006/main" count="388" uniqueCount="112">
  <si>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</si>
  <si>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</si>
  <si>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</si>
  <si>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</si>
  <si>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</si>
  <si>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</si>
  <si>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</si>
  <si>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</si>
  <si>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</si>
  <si>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</si>
  <si>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</si>
  <si>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</si>
  <si>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Kč s DPH</t>
  </si>
  <si>
    <t>m3</t>
  </si>
  <si>
    <t>vodné a stočné</t>
  </si>
  <si>
    <t>počet žáků</t>
  </si>
  <si>
    <t>počet zaměstnanců</t>
  </si>
  <si>
    <t>budova památkově chráněná</t>
  </si>
  <si>
    <t>budova v památkové zóně</t>
  </si>
  <si>
    <t>fakturační měření</t>
  </si>
  <si>
    <t>elektřina</t>
  </si>
  <si>
    <t>zemní plyn</t>
  </si>
  <si>
    <t>voda</t>
  </si>
  <si>
    <t>podružné měření</t>
  </si>
  <si>
    <t>provoz budovy</t>
  </si>
  <si>
    <t>EA z roku</t>
  </si>
  <si>
    <t>PENB z roku</t>
  </si>
  <si>
    <t>zdroj tepla</t>
  </si>
  <si>
    <t>škola</t>
  </si>
  <si>
    <t>dílny</t>
  </si>
  <si>
    <t>KWh</t>
  </si>
  <si>
    <t>EAN859182400601625843</t>
  </si>
  <si>
    <t>C25D</t>
  </si>
  <si>
    <t>3x25A</t>
  </si>
  <si>
    <t>60140(10-3)</t>
  </si>
  <si>
    <t>VT</t>
  </si>
  <si>
    <t>NT</t>
  </si>
  <si>
    <t>EAN859182400600038941</t>
  </si>
  <si>
    <t>120 kW</t>
  </si>
  <si>
    <t>velkoodběr</t>
  </si>
  <si>
    <t>střední odběr</t>
  </si>
  <si>
    <t>EIC27ZG200Z02363042</t>
  </si>
  <si>
    <t>EIC27ZG200Z0006277B</t>
  </si>
  <si>
    <t>maloodběr</t>
  </si>
  <si>
    <t>koef</t>
  </si>
  <si>
    <t>kW</t>
  </si>
  <si>
    <t>spalné teplo</t>
  </si>
  <si>
    <t>typ</t>
  </si>
  <si>
    <t>kuchyň</t>
  </si>
  <si>
    <t>strojovna</t>
  </si>
  <si>
    <t>tělocvična</t>
  </si>
  <si>
    <t>Veřejné osvětlení</t>
  </si>
  <si>
    <t>37 ks</t>
  </si>
  <si>
    <t>70W</t>
  </si>
  <si>
    <t>duben a květen 2004</t>
  </si>
  <si>
    <t>IMMERGAS ARES 900 TEC ErP</t>
  </si>
  <si>
    <t>r.v.</t>
  </si>
  <si>
    <t>tepelný výkon</t>
  </si>
  <si>
    <t>22 - 864</t>
  </si>
  <si>
    <t>příprava TV</t>
  </si>
  <si>
    <t>ACV Jumbo 1000</t>
  </si>
  <si>
    <t>objem</t>
  </si>
  <si>
    <t>l</t>
  </si>
  <si>
    <t>97 kW</t>
  </si>
  <si>
    <t>příkon</t>
  </si>
  <si>
    <t>není</t>
  </si>
  <si>
    <t>ne</t>
  </si>
  <si>
    <t>počet lůžek</t>
  </si>
  <si>
    <t>administrativa</t>
  </si>
  <si>
    <t>Po - Pá</t>
  </si>
  <si>
    <t>7 - 15:30</t>
  </si>
  <si>
    <t>7:30 - 15:30</t>
  </si>
  <si>
    <t>6 - 18</t>
  </si>
  <si>
    <t>DM</t>
  </si>
  <si>
    <t>Ne - Pá</t>
  </si>
  <si>
    <t>18 - 14</t>
  </si>
  <si>
    <t>6:30 - 14:30</t>
  </si>
  <si>
    <t>kadeřnice</t>
  </si>
  <si>
    <t>7 - 18</t>
  </si>
  <si>
    <t>využívá škola</t>
  </si>
  <si>
    <t>18 - 20:30</t>
  </si>
  <si>
    <t>topné okruhy</t>
  </si>
  <si>
    <t>v kotelně</t>
  </si>
  <si>
    <t>TO1</t>
  </si>
  <si>
    <t>TO2</t>
  </si>
  <si>
    <t>TO3</t>
  </si>
  <si>
    <t>TO4</t>
  </si>
  <si>
    <t>TV</t>
  </si>
  <si>
    <t>provozní objekt</t>
  </si>
  <si>
    <t>v objektu jídelny</t>
  </si>
  <si>
    <t>TO5</t>
  </si>
  <si>
    <t>TO6</t>
  </si>
  <si>
    <t>DM směr do města</t>
  </si>
  <si>
    <t>DM směr do dvora</t>
  </si>
  <si>
    <t>škola směr do dvora</t>
  </si>
  <si>
    <t>škola směr do města</t>
  </si>
  <si>
    <t>kuchyň směr do dvora</t>
  </si>
  <si>
    <t>kuchyň směr do ulice</t>
  </si>
  <si>
    <t>čerpadlo</t>
  </si>
  <si>
    <t>Magma 3</t>
  </si>
  <si>
    <t>3-cestný ventil</t>
  </si>
  <si>
    <t>VZT v kuchyni</t>
  </si>
  <si>
    <t>výrobce</t>
  </si>
  <si>
    <t>Janka Radotín</t>
  </si>
  <si>
    <t>KLM 10</t>
  </si>
  <si>
    <t>plynový kotel kondenzační</t>
  </si>
  <si>
    <t>provedená opatření</t>
  </si>
  <si>
    <t>výměna kotlů</t>
  </si>
  <si>
    <t>rok</t>
  </si>
  <si>
    <t>částečná výměna oken jídelna</t>
  </si>
  <si>
    <t>počet pokojů</t>
  </si>
  <si>
    <t>počet obsazených lůžek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</si>
</sst>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2" borderId="0" xfId="0" applyFill="1"/>
    <xf numFmtId="17" fontId="0" fillId="0" borderId="0" xfId="0" applyNumberFormat="1"/>
    <xf numFmtId="0" fontId="0" fillId="0" borderId="0" xfId="0" applyFill="1"/>
    <xf numFmtId="3" fontId="0" fillId="0" borderId="0" xfId="0" applyNumberFormat="1" applyFill="1"/>
    <xf numFmtId="4" fontId="0" fillId="0" borderId="0" xfId="0" applyNumberFormat="1" applyFill="1"/>
    <xf numFmtId="17" fontId="0" fillId="0" borderId="0" xfId="0" quotePrefix="1" applyNumberFormat="1"/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3"/>
  <sheetViews>
    <sheetView topLeftCell="A10" workbookViewId="0">
      <selection activeCell="C7" sqref="C7"/>
    </sheetView>
  </sheetViews>
  <sheetFormatPr defaultRowHeight="15" x14ac:dyDescent="0.25"/>
  <cols>
    <col min="1" max="1" width="40.42578125" bestFit="1" customWidth="1"/>
    <col min="2" max="2" width="13.28515625" customWidth="1"/>
    <col min="3" max="3" width="12.42578125" bestFit="1" customWidth="1"/>
  </cols>
  <sheetData>
    <row r="2" spans="1:11" x14ac:dyDescent="0.25">
      <c r="A2" t="s">
        <v>25</v>
      </c>
      <c r="B2" t="s">
        <v>54</v>
      </c>
    </row>
    <row r="3" spans="1:11" x14ac:dyDescent="0.25">
      <c r="A3" t="s">
        <v>26</v>
      </c>
      <c r="B3">
        <v>2013</v>
      </c>
    </row>
    <row r="4" spans="1:11" x14ac:dyDescent="0.25">
      <c r="A4" t="s">
        <v>15</v>
      </c>
      <c r="B4">
        <v>399</v>
      </c>
    </row>
    <row r="5" spans="1:11" x14ac:dyDescent="0.25">
      <c r="A5" t="s">
        <v>16</v>
      </c>
      <c r="B5">
        <v>80</v>
      </c>
    </row>
    <row r="6" spans="1:11" x14ac:dyDescent="0.25">
      <c r="A6" t="s">
        <v>67</v>
      </c>
      <c r="B6">
        <v>96</v>
      </c>
    </row>
    <row r="7" spans="1:11" x14ac:dyDescent="0.25">
      <c r="A7" t="s">
        <v>110</v>
      </c>
      <c r="B7">
        <v>24</v>
      </c>
    </row>
    <row r="8" spans="1:11" x14ac:dyDescent="0.25">
      <c r="A8" t="s">
        <v>111</v>
      </c>
      <c r="B8">
        <v>80</v>
      </c>
    </row>
    <row r="9" spans="1:11" x14ac:dyDescent="0.25">
      <c r="A9" t="s">
        <v>17</v>
      </c>
      <c r="B9" t="s">
        <v>66</v>
      </c>
    </row>
    <row r="10" spans="1:11" x14ac:dyDescent="0.25">
      <c r="A10" t="s">
        <v>18</v>
      </c>
      <c r="B10" t="s">
        <v>66</v>
      </c>
    </row>
    <row r="11" spans="1:11" x14ac:dyDescent="0.25">
      <c r="A11" t="s">
        <v>24</v>
      </c>
      <c r="K11" s="2"/>
    </row>
    <row r="12" spans="1:11" x14ac:dyDescent="0.25">
      <c r="A12" t="s">
        <v>68</v>
      </c>
      <c r="B12" s="4" t="s">
        <v>69</v>
      </c>
      <c r="C12" t="s">
        <v>70</v>
      </c>
    </row>
    <row r="13" spans="1:11" x14ac:dyDescent="0.25">
      <c r="A13" t="s">
        <v>48</v>
      </c>
      <c r="B13" s="4" t="s">
        <v>69</v>
      </c>
      <c r="C13" s="8" t="s">
        <v>72</v>
      </c>
    </row>
    <row r="14" spans="1:11" x14ac:dyDescent="0.25">
      <c r="A14" t="s">
        <v>28</v>
      </c>
      <c r="B14" s="4" t="s">
        <v>69</v>
      </c>
      <c r="C14" t="s">
        <v>71</v>
      </c>
    </row>
    <row r="15" spans="1:11" x14ac:dyDescent="0.25">
      <c r="A15" t="s">
        <v>73</v>
      </c>
      <c r="B15" s="4" t="s">
        <v>74</v>
      </c>
      <c r="C15" t="s">
        <v>75</v>
      </c>
    </row>
    <row r="16" spans="1:11" x14ac:dyDescent="0.25">
      <c r="A16" t="s">
        <v>29</v>
      </c>
      <c r="B16" s="4" t="s">
        <v>69</v>
      </c>
      <c r="C16" t="s">
        <v>76</v>
      </c>
    </row>
    <row r="17" spans="1:4" x14ac:dyDescent="0.25">
      <c r="A17" t="s">
        <v>77</v>
      </c>
      <c r="B17" s="4" t="s">
        <v>69</v>
      </c>
      <c r="C17" s="8" t="s">
        <v>78</v>
      </c>
    </row>
    <row r="18" spans="1:4" x14ac:dyDescent="0.25">
      <c r="A18" t="s">
        <v>50</v>
      </c>
      <c r="B18" s="4" t="s">
        <v>69</v>
      </c>
      <c r="C18" s="8" t="s">
        <v>79</v>
      </c>
      <c r="D18" t="s">
        <v>80</v>
      </c>
    </row>
    <row r="20" spans="1:4" x14ac:dyDescent="0.25">
      <c r="A20" t="s">
        <v>19</v>
      </c>
    </row>
    <row r="21" spans="1:4" x14ac:dyDescent="0.25">
      <c r="A21" t="s">
        <v>20</v>
      </c>
    </row>
    <row r="22" spans="1:4" x14ac:dyDescent="0.25">
      <c r="A22" t="s">
        <v>21</v>
      </c>
    </row>
    <row r="23" spans="1:4" x14ac:dyDescent="0.25">
      <c r="A23" t="s">
        <v>22</v>
      </c>
    </row>
    <row r="25" spans="1:4" x14ac:dyDescent="0.25">
      <c r="A25" t="s">
        <v>23</v>
      </c>
      <c r="B25" t="s">
        <v>65</v>
      </c>
    </row>
    <row r="27" spans="1:4" x14ac:dyDescent="0.25">
      <c r="A27" t="s">
        <v>106</v>
      </c>
      <c r="B27" t="s">
        <v>108</v>
      </c>
    </row>
    <row r="28" spans="1:4" x14ac:dyDescent="0.25">
      <c r="A28" t="s">
        <v>107</v>
      </c>
      <c r="B28">
        <v>2019</v>
      </c>
    </row>
    <row r="29" spans="1:4" x14ac:dyDescent="0.25">
      <c r="A29" t="s">
        <v>109</v>
      </c>
      <c r="B29">
        <v>2018</v>
      </c>
    </row>
    <row r="35" spans="1:3" x14ac:dyDescent="0.25">
      <c r="A35" t="s">
        <v>51</v>
      </c>
      <c r="B35" t="s">
        <v>52</v>
      </c>
      <c r="C35" t="s">
        <v>53</v>
      </c>
    </row>
    <row r="37" spans="1:3" x14ac:dyDescent="0.25">
      <c r="A37" t="s">
        <v>27</v>
      </c>
    </row>
    <row r="38" spans="1:3" x14ac:dyDescent="0.25">
      <c r="A38" t="s">
        <v>105</v>
      </c>
      <c r="B38" t="s">
        <v>55</v>
      </c>
    </row>
    <row r="39" spans="1:3" x14ac:dyDescent="0.25">
      <c r="A39" t="s">
        <v>56</v>
      </c>
      <c r="B39">
        <v>2018</v>
      </c>
    </row>
    <row r="40" spans="1:3" x14ac:dyDescent="0.25">
      <c r="A40" t="s">
        <v>57</v>
      </c>
      <c r="B40" t="s">
        <v>58</v>
      </c>
      <c r="C40" t="s">
        <v>45</v>
      </c>
    </row>
    <row r="42" spans="1:3" x14ac:dyDescent="0.25">
      <c r="A42" t="s">
        <v>59</v>
      </c>
      <c r="B42" t="s">
        <v>60</v>
      </c>
    </row>
    <row r="43" spans="1:3" x14ac:dyDescent="0.25">
      <c r="A43" t="s">
        <v>61</v>
      </c>
      <c r="B43">
        <v>840</v>
      </c>
      <c r="C43" t="s">
        <v>62</v>
      </c>
    </row>
    <row r="44" spans="1:3" x14ac:dyDescent="0.25">
      <c r="A44" t="s">
        <v>64</v>
      </c>
      <c r="B44" t="s">
        <v>63</v>
      </c>
    </row>
    <row r="46" spans="1:3" x14ac:dyDescent="0.25">
      <c r="A46" t="s">
        <v>81</v>
      </c>
    </row>
    <row r="47" spans="1:3" x14ac:dyDescent="0.25">
      <c r="A47" t="s">
        <v>82</v>
      </c>
      <c r="B47" t="s">
        <v>83</v>
      </c>
      <c r="C47" t="s">
        <v>49</v>
      </c>
    </row>
    <row r="48" spans="1:3" x14ac:dyDescent="0.25">
      <c r="B48" t="s">
        <v>84</v>
      </c>
      <c r="C48" t="s">
        <v>29</v>
      </c>
    </row>
    <row r="49" spans="1:6" x14ac:dyDescent="0.25">
      <c r="B49" t="s">
        <v>85</v>
      </c>
      <c r="C49" t="s">
        <v>88</v>
      </c>
    </row>
    <row r="50" spans="1:6" x14ac:dyDescent="0.25">
      <c r="B50" t="s">
        <v>86</v>
      </c>
      <c r="C50" t="s">
        <v>87</v>
      </c>
    </row>
    <row r="51" spans="1:6" x14ac:dyDescent="0.25">
      <c r="E51" t="s">
        <v>98</v>
      </c>
    </row>
    <row r="52" spans="1:6" x14ac:dyDescent="0.25">
      <c r="A52" t="s">
        <v>89</v>
      </c>
      <c r="B52" t="s">
        <v>83</v>
      </c>
      <c r="C52" t="s">
        <v>92</v>
      </c>
      <c r="E52" t="s">
        <v>99</v>
      </c>
      <c r="F52" t="s">
        <v>100</v>
      </c>
    </row>
    <row r="53" spans="1:6" x14ac:dyDescent="0.25">
      <c r="B53" t="s">
        <v>84</v>
      </c>
      <c r="C53" t="s">
        <v>93</v>
      </c>
      <c r="E53" t="s">
        <v>99</v>
      </c>
      <c r="F53" t="s">
        <v>100</v>
      </c>
    </row>
    <row r="54" spans="1:6" x14ac:dyDescent="0.25">
      <c r="B54" t="s">
        <v>85</v>
      </c>
      <c r="C54" t="s">
        <v>94</v>
      </c>
      <c r="E54" t="s">
        <v>99</v>
      </c>
      <c r="F54" t="s">
        <v>100</v>
      </c>
    </row>
    <row r="55" spans="1:6" x14ac:dyDescent="0.25">
      <c r="B55" t="s">
        <v>86</v>
      </c>
      <c r="C55" t="s">
        <v>95</v>
      </c>
      <c r="E55" t="s">
        <v>99</v>
      </c>
      <c r="F55" t="s">
        <v>100</v>
      </c>
    </row>
    <row r="56" spans="1:6" x14ac:dyDescent="0.25">
      <c r="B56" t="s">
        <v>90</v>
      </c>
      <c r="C56" t="s">
        <v>96</v>
      </c>
      <c r="E56" t="s">
        <v>99</v>
      </c>
      <c r="F56" t="s">
        <v>100</v>
      </c>
    </row>
    <row r="57" spans="1:6" x14ac:dyDescent="0.25">
      <c r="B57" t="s">
        <v>91</v>
      </c>
      <c r="C57" t="s">
        <v>97</v>
      </c>
      <c r="E57" t="s">
        <v>99</v>
      </c>
      <c r="F57" t="s">
        <v>100</v>
      </c>
    </row>
    <row r="60" spans="1:6" x14ac:dyDescent="0.25">
      <c r="A60" t="s">
        <v>101</v>
      </c>
    </row>
    <row r="61" spans="1:6" x14ac:dyDescent="0.25">
      <c r="A61" t="s">
        <v>102</v>
      </c>
      <c r="B61" t="s">
        <v>103</v>
      </c>
    </row>
    <row r="62" spans="1:6" x14ac:dyDescent="0.25">
      <c r="A62" t="s">
        <v>47</v>
      </c>
      <c r="B62" t="s">
        <v>104</v>
      </c>
    </row>
    <row r="63" spans="1:6" x14ac:dyDescent="0.25">
      <c r="A63" t="s">
        <v>56</v>
      </c>
      <c r="B63">
        <v>2006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A16" workbookViewId="0">
      <selection activeCell="M38" sqref="M38"/>
    </sheetView>
  </sheetViews>
  <sheetFormatPr defaultRowHeight="15" x14ac:dyDescent="0.25"/>
  <cols>
    <col min="5" max="5" width="12" bestFit="1" customWidth="1"/>
    <col min="9" max="9" width="12" bestFit="1" customWidth="1"/>
  </cols>
  <sheetData>
    <row r="1" spans="1:9" x14ac:dyDescent="0.25">
      <c r="A1" t="s">
        <v>28</v>
      </c>
      <c r="B1" t="s">
        <v>38</v>
      </c>
      <c r="C1" t="s">
        <v>39</v>
      </c>
      <c r="G1" t="s">
        <v>29</v>
      </c>
      <c r="H1" t="s">
        <v>32</v>
      </c>
      <c r="I1" t="s">
        <v>33</v>
      </c>
    </row>
    <row r="2" spans="1:9" x14ac:dyDescent="0.25">
      <c r="A2" t="s">
        <v>37</v>
      </c>
      <c r="G2" t="s">
        <v>31</v>
      </c>
    </row>
    <row r="3" spans="1:9" x14ac:dyDescent="0.25">
      <c r="A3">
        <v>2018</v>
      </c>
      <c r="B3" t="s">
        <v>30</v>
      </c>
      <c r="C3" t="s">
        <v>30</v>
      </c>
      <c r="D3" t="s">
        <v>30</v>
      </c>
      <c r="E3" t="s">
        <v>12</v>
      </c>
      <c r="G3">
        <v>2018</v>
      </c>
      <c r="H3" t="s">
        <v>30</v>
      </c>
      <c r="I3" t="s">
        <v>12</v>
      </c>
    </row>
    <row r="4" spans="1:9" x14ac:dyDescent="0.25">
      <c r="A4" t="s">
        <v>0</v>
      </c>
      <c r="D4">
        <v>23370</v>
      </c>
      <c r="E4" s="1">
        <v>68189</v>
      </c>
      <c r="G4" t="s">
        <v>0</v>
      </c>
      <c r="H4">
        <v>680</v>
      </c>
      <c r="I4" s="1">
        <v>2785</v>
      </c>
    </row>
    <row r="5" spans="1:9" x14ac:dyDescent="0.25">
      <c r="A5" t="s">
        <v>1</v>
      </c>
      <c r="D5">
        <v>19461</v>
      </c>
      <c r="E5" s="1">
        <v>61930</v>
      </c>
      <c r="G5" t="s">
        <v>1</v>
      </c>
      <c r="H5">
        <v>547</v>
      </c>
      <c r="I5" s="1">
        <v>2291</v>
      </c>
    </row>
    <row r="6" spans="1:9" x14ac:dyDescent="0.25">
      <c r="A6" t="s">
        <v>2</v>
      </c>
      <c r="D6">
        <v>20752</v>
      </c>
      <c r="E6" s="1">
        <v>63141</v>
      </c>
      <c r="G6" t="s">
        <v>2</v>
      </c>
      <c r="H6">
        <v>562</v>
      </c>
      <c r="I6" s="1">
        <v>2322</v>
      </c>
    </row>
    <row r="7" spans="1:9" x14ac:dyDescent="0.25">
      <c r="A7" t="s">
        <v>3</v>
      </c>
      <c r="D7">
        <v>16104</v>
      </c>
      <c r="E7" s="1">
        <v>53463</v>
      </c>
      <c r="G7" t="s">
        <v>3</v>
      </c>
      <c r="H7">
        <v>4690</v>
      </c>
      <c r="I7" s="1">
        <v>2092</v>
      </c>
    </row>
    <row r="8" spans="1:9" x14ac:dyDescent="0.25">
      <c r="A8" t="s">
        <v>4</v>
      </c>
      <c r="D8">
        <v>16302</v>
      </c>
      <c r="E8" s="1">
        <v>53462</v>
      </c>
      <c r="G8" t="s">
        <v>4</v>
      </c>
      <c r="H8">
        <v>399</v>
      </c>
      <c r="I8" s="1">
        <v>1871</v>
      </c>
    </row>
    <row r="9" spans="1:9" x14ac:dyDescent="0.25">
      <c r="A9" t="s">
        <v>5</v>
      </c>
      <c r="D9">
        <v>14599</v>
      </c>
      <c r="E9" s="1">
        <v>49370</v>
      </c>
      <c r="G9" t="s">
        <v>5</v>
      </c>
      <c r="H9">
        <v>328</v>
      </c>
      <c r="I9" s="1">
        <v>1599</v>
      </c>
    </row>
    <row r="10" spans="1:9" x14ac:dyDescent="0.25">
      <c r="A10" t="s">
        <v>6</v>
      </c>
      <c r="D10">
        <v>9553</v>
      </c>
      <c r="E10" s="1">
        <v>38352</v>
      </c>
      <c r="G10" t="s">
        <v>6</v>
      </c>
      <c r="H10">
        <v>59</v>
      </c>
      <c r="I10" s="1">
        <v>584</v>
      </c>
    </row>
    <row r="11" spans="1:9" x14ac:dyDescent="0.25">
      <c r="A11" t="s">
        <v>7</v>
      </c>
      <c r="D11">
        <v>10853</v>
      </c>
      <c r="E11" s="1">
        <v>41292</v>
      </c>
      <c r="G11" t="s">
        <v>7</v>
      </c>
      <c r="H11">
        <v>152</v>
      </c>
      <c r="I11" s="1">
        <v>832</v>
      </c>
    </row>
    <row r="12" spans="1:9" x14ac:dyDescent="0.25">
      <c r="A12" t="s">
        <v>8</v>
      </c>
      <c r="D12">
        <v>16494</v>
      </c>
      <c r="E12" s="1">
        <v>52837</v>
      </c>
      <c r="G12" t="s">
        <v>8</v>
      </c>
      <c r="H12">
        <v>296</v>
      </c>
      <c r="I12" s="1">
        <v>1481</v>
      </c>
    </row>
    <row r="13" spans="1:9" x14ac:dyDescent="0.25">
      <c r="A13" t="s">
        <v>9</v>
      </c>
      <c r="D13">
        <v>19284</v>
      </c>
      <c r="E13" s="1">
        <v>49363</v>
      </c>
      <c r="G13" t="s">
        <v>9</v>
      </c>
      <c r="H13">
        <v>500</v>
      </c>
      <c r="I13" s="1">
        <v>2237</v>
      </c>
    </row>
    <row r="14" spans="1:9" x14ac:dyDescent="0.25">
      <c r="A14" t="s">
        <v>10</v>
      </c>
      <c r="D14">
        <v>22082</v>
      </c>
      <c r="E14" s="1">
        <v>65269</v>
      </c>
      <c r="G14" t="s">
        <v>10</v>
      </c>
      <c r="H14">
        <v>565</v>
      </c>
      <c r="I14" s="1">
        <v>2465</v>
      </c>
    </row>
    <row r="15" spans="1:9" x14ac:dyDescent="0.25">
      <c r="A15" t="s">
        <v>11</v>
      </c>
      <c r="D15">
        <v>19393</v>
      </c>
      <c r="E15" s="1">
        <v>47135</v>
      </c>
      <c r="G15" t="s">
        <v>11</v>
      </c>
      <c r="H15">
        <v>410</v>
      </c>
      <c r="I15" s="1">
        <v>2292</v>
      </c>
    </row>
    <row r="16" spans="1:9" x14ac:dyDescent="0.25">
      <c r="D16">
        <f t="shared" ref="D16:E16" si="0">SUM(D4:D15)</f>
        <v>208247</v>
      </c>
      <c r="E16" s="1">
        <f t="shared" si="0"/>
        <v>643803</v>
      </c>
      <c r="I16" s="1"/>
    </row>
    <row r="18" spans="1:10" x14ac:dyDescent="0.25">
      <c r="B18" t="s">
        <v>35</v>
      </c>
      <c r="C18" t="s">
        <v>36</v>
      </c>
    </row>
    <row r="19" spans="1:10" x14ac:dyDescent="0.25">
      <c r="A19">
        <v>2019</v>
      </c>
      <c r="B19" t="s">
        <v>30</v>
      </c>
      <c r="C19" t="s">
        <v>30</v>
      </c>
      <c r="D19" t="s">
        <v>30</v>
      </c>
      <c r="E19" t="s">
        <v>12</v>
      </c>
      <c r="G19">
        <v>2019</v>
      </c>
      <c r="H19" t="s">
        <v>30</v>
      </c>
      <c r="I19" t="s">
        <v>12</v>
      </c>
    </row>
    <row r="20" spans="1:10" x14ac:dyDescent="0.25">
      <c r="A20" t="s">
        <v>0</v>
      </c>
      <c r="B20">
        <v>10975</v>
      </c>
      <c r="C20">
        <v>12771</v>
      </c>
      <c r="D20">
        <v>23746</v>
      </c>
      <c r="E20" s="1">
        <v>86557.21</v>
      </c>
      <c r="G20" t="s">
        <v>0</v>
      </c>
      <c r="I20" s="1"/>
      <c r="J20" s="2"/>
    </row>
    <row r="21" spans="1:10" x14ac:dyDescent="0.25">
      <c r="A21" t="s">
        <v>1</v>
      </c>
      <c r="B21">
        <v>9566</v>
      </c>
      <c r="C21">
        <v>10395</v>
      </c>
      <c r="D21">
        <v>19961</v>
      </c>
      <c r="E21" s="1">
        <v>74531.850000000006</v>
      </c>
      <c r="G21" t="s">
        <v>1</v>
      </c>
      <c r="H21">
        <v>879</v>
      </c>
      <c r="I21" s="1">
        <v>4597</v>
      </c>
    </row>
    <row r="22" spans="1:10" x14ac:dyDescent="0.25">
      <c r="A22" t="s">
        <v>2</v>
      </c>
      <c r="B22">
        <v>9288</v>
      </c>
      <c r="C22">
        <v>9381</v>
      </c>
      <c r="D22">
        <v>18669</v>
      </c>
      <c r="E22" s="1">
        <v>70481.59</v>
      </c>
      <c r="G22" t="s">
        <v>2</v>
      </c>
      <c r="H22">
        <v>374</v>
      </c>
      <c r="I22" s="1">
        <v>1992</v>
      </c>
    </row>
    <row r="23" spans="1:10" x14ac:dyDescent="0.25">
      <c r="A23" t="s">
        <v>3</v>
      </c>
      <c r="B23">
        <v>7878</v>
      </c>
      <c r="C23">
        <v>8384</v>
      </c>
      <c r="D23">
        <v>16262</v>
      </c>
      <c r="E23" s="1">
        <v>64233.97</v>
      </c>
      <c r="G23" t="s">
        <v>3</v>
      </c>
      <c r="H23">
        <v>424</v>
      </c>
      <c r="I23" s="1">
        <v>2233</v>
      </c>
    </row>
    <row r="24" spans="1:10" x14ac:dyDescent="0.25">
      <c r="A24" t="s">
        <v>4</v>
      </c>
      <c r="B24">
        <v>8414</v>
      </c>
      <c r="C24">
        <v>9238</v>
      </c>
      <c r="D24">
        <v>17652</v>
      </c>
      <c r="E24" s="1">
        <v>66937.19</v>
      </c>
      <c r="G24" t="s">
        <v>4</v>
      </c>
      <c r="H24">
        <v>440</v>
      </c>
      <c r="I24" s="1">
        <v>2274</v>
      </c>
    </row>
    <row r="25" spans="1:10" x14ac:dyDescent="0.25">
      <c r="A25" t="s">
        <v>5</v>
      </c>
      <c r="B25">
        <v>7089</v>
      </c>
      <c r="C25">
        <v>7613</v>
      </c>
      <c r="D25">
        <v>14702</v>
      </c>
      <c r="E25" s="1">
        <v>59685.79</v>
      </c>
      <c r="G25" t="s">
        <v>5</v>
      </c>
      <c r="H25">
        <v>276</v>
      </c>
      <c r="I25" s="1">
        <v>1574</v>
      </c>
    </row>
    <row r="26" spans="1:10" x14ac:dyDescent="0.25">
      <c r="A26" t="s">
        <v>6</v>
      </c>
      <c r="B26">
        <v>5116</v>
      </c>
      <c r="C26">
        <v>4065</v>
      </c>
      <c r="D26">
        <v>9181</v>
      </c>
      <c r="E26" s="1">
        <v>44089.55</v>
      </c>
      <c r="G26" t="s">
        <v>6</v>
      </c>
      <c r="H26">
        <v>67</v>
      </c>
      <c r="I26" s="1">
        <v>618</v>
      </c>
    </row>
    <row r="27" spans="1:10" x14ac:dyDescent="0.25">
      <c r="A27" t="s">
        <v>7</v>
      </c>
      <c r="B27">
        <v>5015</v>
      </c>
      <c r="C27">
        <v>4066</v>
      </c>
      <c r="D27">
        <v>9081</v>
      </c>
      <c r="E27" s="1">
        <v>43850.400000000001</v>
      </c>
      <c r="G27" t="s">
        <v>7</v>
      </c>
      <c r="H27">
        <v>87</v>
      </c>
      <c r="I27" s="1">
        <v>715</v>
      </c>
    </row>
    <row r="28" spans="1:10" x14ac:dyDescent="0.25">
      <c r="A28" t="s">
        <v>8</v>
      </c>
      <c r="B28">
        <v>8204</v>
      </c>
      <c r="C28">
        <v>8781</v>
      </c>
      <c r="D28">
        <v>16985</v>
      </c>
      <c r="E28" s="1">
        <v>64554.28</v>
      </c>
      <c r="G28" t="s">
        <v>8</v>
      </c>
      <c r="H28">
        <v>324</v>
      </c>
      <c r="I28" s="1">
        <v>1842</v>
      </c>
    </row>
    <row r="29" spans="1:10" x14ac:dyDescent="0.25">
      <c r="A29" t="s">
        <v>9</v>
      </c>
      <c r="B29">
        <v>8795</v>
      </c>
      <c r="C29">
        <v>9939</v>
      </c>
      <c r="D29">
        <v>18734</v>
      </c>
      <c r="E29" s="1">
        <v>70868.03</v>
      </c>
      <c r="G29" t="s">
        <v>9</v>
      </c>
      <c r="H29">
        <v>337</v>
      </c>
      <c r="I29" s="1">
        <v>1850</v>
      </c>
    </row>
    <row r="30" spans="1:10" x14ac:dyDescent="0.25">
      <c r="A30" t="s">
        <v>10</v>
      </c>
      <c r="B30">
        <v>9646</v>
      </c>
      <c r="C30">
        <v>10921</v>
      </c>
      <c r="D30">
        <v>20567</v>
      </c>
      <c r="E30" s="1">
        <v>76075.759999999995</v>
      </c>
      <c r="G30" t="s">
        <v>10</v>
      </c>
      <c r="H30">
        <v>452</v>
      </c>
      <c r="I30" s="1">
        <v>2346</v>
      </c>
    </row>
    <row r="31" spans="1:10" x14ac:dyDescent="0.25">
      <c r="A31" t="s">
        <v>11</v>
      </c>
      <c r="B31">
        <v>9824</v>
      </c>
      <c r="C31">
        <v>8740</v>
      </c>
      <c r="D31">
        <v>18564</v>
      </c>
      <c r="E31" s="1">
        <v>71017.89</v>
      </c>
      <c r="G31" t="s">
        <v>11</v>
      </c>
      <c r="H31">
        <v>327</v>
      </c>
      <c r="I31" s="1">
        <v>1834</v>
      </c>
    </row>
    <row r="32" spans="1:10" x14ac:dyDescent="0.25">
      <c r="B32">
        <f t="shared" ref="B32:E32" si="1">SUM(B20:B31)</f>
        <v>99810</v>
      </c>
      <c r="C32">
        <f t="shared" si="1"/>
        <v>104294</v>
      </c>
      <c r="D32">
        <f t="shared" si="1"/>
        <v>204104</v>
      </c>
      <c r="E32">
        <f t="shared" si="1"/>
        <v>792883.51</v>
      </c>
    </row>
    <row r="34" spans="1:9" x14ac:dyDescent="0.25">
      <c r="A34">
        <v>2020</v>
      </c>
      <c r="D34" t="s">
        <v>30</v>
      </c>
      <c r="E34" t="s">
        <v>12</v>
      </c>
      <c r="G34">
        <v>2020</v>
      </c>
      <c r="H34" t="s">
        <v>30</v>
      </c>
      <c r="I34" t="s">
        <v>12</v>
      </c>
    </row>
    <row r="35" spans="1:9" x14ac:dyDescent="0.25">
      <c r="A35" t="s">
        <v>0</v>
      </c>
      <c r="D35">
        <v>23239</v>
      </c>
      <c r="E35" s="1">
        <v>81382</v>
      </c>
      <c r="G35" t="s">
        <v>0</v>
      </c>
      <c r="H35">
        <v>535</v>
      </c>
      <c r="I35" s="1">
        <v>2665</v>
      </c>
    </row>
    <row r="36" spans="1:9" x14ac:dyDescent="0.25">
      <c r="A36" t="s">
        <v>1</v>
      </c>
      <c r="D36">
        <v>21142</v>
      </c>
      <c r="E36" s="1">
        <v>75736</v>
      </c>
      <c r="G36" t="s">
        <v>1</v>
      </c>
      <c r="H36">
        <v>467</v>
      </c>
      <c r="I36" s="1">
        <v>2414</v>
      </c>
    </row>
    <row r="37" spans="1:9" x14ac:dyDescent="0.25">
      <c r="A37" t="s">
        <v>2</v>
      </c>
      <c r="D37">
        <v>14216</v>
      </c>
      <c r="E37" s="1">
        <v>59078</v>
      </c>
      <c r="G37" t="s">
        <v>2</v>
      </c>
      <c r="H37">
        <v>224</v>
      </c>
      <c r="I37" s="1">
        <v>1303</v>
      </c>
    </row>
    <row r="38" spans="1:9" x14ac:dyDescent="0.25">
      <c r="A38" t="s">
        <v>3</v>
      </c>
      <c r="D38">
        <v>9312</v>
      </c>
      <c r="E38" s="1">
        <v>43746</v>
      </c>
      <c r="G38" t="s">
        <v>3</v>
      </c>
      <c r="H38">
        <v>141</v>
      </c>
      <c r="I38" s="1">
        <v>980</v>
      </c>
    </row>
    <row r="39" spans="1:9" x14ac:dyDescent="0.25">
      <c r="A39" t="s">
        <v>4</v>
      </c>
      <c r="D39">
        <v>9601</v>
      </c>
      <c r="E39" s="1">
        <v>44437</v>
      </c>
      <c r="G39" t="s">
        <v>4</v>
      </c>
      <c r="H39">
        <v>185</v>
      </c>
      <c r="I39" s="1">
        <v>1148</v>
      </c>
    </row>
    <row r="40" spans="1:9" x14ac:dyDescent="0.25">
      <c r="A40" t="s">
        <v>5</v>
      </c>
      <c r="D40">
        <v>10409</v>
      </c>
      <c r="E40" s="1">
        <v>47171</v>
      </c>
      <c r="G40" t="s">
        <v>5</v>
      </c>
      <c r="H40">
        <v>208</v>
      </c>
      <c r="I40" s="1">
        <v>1253</v>
      </c>
    </row>
    <row r="41" spans="1:9" x14ac:dyDescent="0.25">
      <c r="A41" t="s">
        <v>6</v>
      </c>
      <c r="D41">
        <v>9590</v>
      </c>
      <c r="E41" s="1">
        <v>45063</v>
      </c>
      <c r="G41" t="s">
        <v>6</v>
      </c>
      <c r="H41">
        <v>43</v>
      </c>
      <c r="I41" s="1">
        <v>509</v>
      </c>
    </row>
    <row r="42" spans="1:9" x14ac:dyDescent="0.25">
      <c r="A42" t="s">
        <v>7</v>
      </c>
      <c r="D42">
        <v>10254</v>
      </c>
      <c r="E42" s="1">
        <v>46430</v>
      </c>
      <c r="G42" t="s">
        <v>7</v>
      </c>
      <c r="H42">
        <v>55</v>
      </c>
      <c r="I42" s="1">
        <v>568</v>
      </c>
    </row>
    <row r="43" spans="1:9" x14ac:dyDescent="0.25">
      <c r="A43" t="s">
        <v>8</v>
      </c>
      <c r="D43">
        <v>17403</v>
      </c>
      <c r="E43" s="1">
        <v>64138</v>
      </c>
      <c r="G43" t="s">
        <v>8</v>
      </c>
      <c r="H43">
        <v>377</v>
      </c>
      <c r="I43" s="1">
        <v>2035</v>
      </c>
    </row>
    <row r="44" spans="1:9" x14ac:dyDescent="0.25">
      <c r="A44" t="s">
        <v>9</v>
      </c>
      <c r="D44">
        <v>16955</v>
      </c>
      <c r="E44" s="1">
        <v>64596</v>
      </c>
      <c r="G44" t="s">
        <v>9</v>
      </c>
      <c r="H44">
        <v>756</v>
      </c>
      <c r="I44" s="1">
        <v>3914</v>
      </c>
    </row>
    <row r="45" spans="1:9" x14ac:dyDescent="0.25">
      <c r="A45" t="s">
        <v>10</v>
      </c>
      <c r="D45">
        <v>16862</v>
      </c>
      <c r="E45" s="1">
        <v>65269</v>
      </c>
      <c r="G45" t="s">
        <v>10</v>
      </c>
      <c r="H45">
        <v>70</v>
      </c>
      <c r="I45" s="1">
        <v>530</v>
      </c>
    </row>
    <row r="46" spans="1:9" x14ac:dyDescent="0.25">
      <c r="A46" t="s">
        <v>11</v>
      </c>
      <c r="D46">
        <v>18165</v>
      </c>
      <c r="E46" s="1">
        <v>68290</v>
      </c>
      <c r="G46" t="s">
        <v>11</v>
      </c>
      <c r="H46">
        <v>259</v>
      </c>
      <c r="I46" s="1">
        <v>1457</v>
      </c>
    </row>
    <row r="47" spans="1:9" x14ac:dyDescent="0.25">
      <c r="D47">
        <f t="shared" ref="D47:E47" si="2">SUM(D35:D46)</f>
        <v>177148</v>
      </c>
      <c r="E47">
        <f t="shared" si="2"/>
        <v>705336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opLeftCell="A4" workbookViewId="0">
      <selection activeCell="I36" sqref="I36"/>
    </sheetView>
  </sheetViews>
  <sheetFormatPr defaultRowHeight="15" x14ac:dyDescent="0.25"/>
  <cols>
    <col min="3" max="3" width="10" bestFit="1" customWidth="1"/>
  </cols>
  <sheetData>
    <row r="1" spans="1:11" x14ac:dyDescent="0.25">
      <c r="B1" t="s">
        <v>28</v>
      </c>
      <c r="C1" t="s">
        <v>40</v>
      </c>
      <c r="J1" t="s">
        <v>29</v>
      </c>
      <c r="K1" t="s">
        <v>43</v>
      </c>
    </row>
    <row r="2" spans="1:11" x14ac:dyDescent="0.25">
      <c r="A2" t="s">
        <v>41</v>
      </c>
      <c r="I2" t="s">
        <v>42</v>
      </c>
    </row>
    <row r="3" spans="1:11" x14ac:dyDescent="0.25">
      <c r="A3">
        <v>2018</v>
      </c>
      <c r="B3" t="s">
        <v>13</v>
      </c>
      <c r="C3" t="s">
        <v>12</v>
      </c>
      <c r="I3">
        <v>2018</v>
      </c>
      <c r="J3" t="s">
        <v>13</v>
      </c>
      <c r="K3" t="s">
        <v>12</v>
      </c>
    </row>
    <row r="4" spans="1:11" x14ac:dyDescent="0.25">
      <c r="A4" t="s">
        <v>0</v>
      </c>
      <c r="B4" s="2">
        <v>22492</v>
      </c>
      <c r="C4" s="1">
        <v>188848</v>
      </c>
      <c r="I4" t="s">
        <v>0</v>
      </c>
      <c r="J4" s="2">
        <v>1825</v>
      </c>
      <c r="K4" s="1">
        <v>15995</v>
      </c>
    </row>
    <row r="5" spans="1:11" x14ac:dyDescent="0.25">
      <c r="A5" t="s">
        <v>1</v>
      </c>
      <c r="B5" s="2">
        <v>21370</v>
      </c>
      <c r="C5" s="1">
        <v>178075</v>
      </c>
      <c r="I5" t="s">
        <v>1</v>
      </c>
      <c r="J5" s="2">
        <v>884</v>
      </c>
      <c r="K5" s="1">
        <v>7948</v>
      </c>
    </row>
    <row r="6" spans="1:11" x14ac:dyDescent="0.25">
      <c r="A6" t="s">
        <v>2</v>
      </c>
      <c r="B6" s="2">
        <v>20192</v>
      </c>
      <c r="C6" s="1">
        <v>169954</v>
      </c>
      <c r="I6" t="s">
        <v>2</v>
      </c>
      <c r="J6" s="2">
        <v>835</v>
      </c>
      <c r="K6" s="1">
        <v>7501</v>
      </c>
    </row>
    <row r="7" spans="1:11" x14ac:dyDescent="0.25">
      <c r="A7" t="s">
        <v>3</v>
      </c>
      <c r="B7" s="2">
        <v>9297</v>
      </c>
      <c r="C7" s="1">
        <v>95022</v>
      </c>
      <c r="I7" t="s">
        <v>3</v>
      </c>
      <c r="J7" s="2">
        <v>353</v>
      </c>
      <c r="K7" s="1">
        <v>3406</v>
      </c>
    </row>
    <row r="8" spans="1:11" x14ac:dyDescent="0.25">
      <c r="A8" t="s">
        <v>4</v>
      </c>
      <c r="B8" s="2">
        <v>5318</v>
      </c>
      <c r="C8" s="1">
        <v>68434</v>
      </c>
      <c r="I8" t="s">
        <v>4</v>
      </c>
      <c r="J8" s="2">
        <v>0</v>
      </c>
      <c r="K8" s="1">
        <v>400</v>
      </c>
    </row>
    <row r="9" spans="1:11" x14ac:dyDescent="0.25">
      <c r="A9" t="s">
        <v>5</v>
      </c>
      <c r="B9" s="2">
        <v>4142</v>
      </c>
      <c r="C9" s="1">
        <v>60238</v>
      </c>
      <c r="I9" t="s">
        <v>5</v>
      </c>
      <c r="J9" s="2">
        <v>0</v>
      </c>
      <c r="K9" s="1">
        <v>400</v>
      </c>
    </row>
    <row r="10" spans="1:11" x14ac:dyDescent="0.25">
      <c r="A10" t="s">
        <v>6</v>
      </c>
      <c r="B10" s="2">
        <v>2108</v>
      </c>
      <c r="C10" s="1">
        <v>45938</v>
      </c>
      <c r="I10" t="s">
        <v>6</v>
      </c>
      <c r="J10" s="2">
        <v>0</v>
      </c>
      <c r="K10" s="1">
        <v>400</v>
      </c>
    </row>
    <row r="11" spans="1:11" x14ac:dyDescent="0.25">
      <c r="A11" t="s">
        <v>7</v>
      </c>
      <c r="B11" s="2">
        <v>1615</v>
      </c>
      <c r="C11" s="1">
        <v>42480</v>
      </c>
      <c r="I11" t="s">
        <v>7</v>
      </c>
      <c r="J11" s="2">
        <v>0</v>
      </c>
      <c r="K11" s="1">
        <v>400</v>
      </c>
    </row>
    <row r="12" spans="1:11" x14ac:dyDescent="0.25">
      <c r="A12" t="s">
        <v>8</v>
      </c>
      <c r="B12" s="2">
        <v>5254</v>
      </c>
      <c r="C12" s="1">
        <v>68100</v>
      </c>
      <c r="I12" t="s">
        <v>8</v>
      </c>
      <c r="J12" s="2">
        <v>1</v>
      </c>
      <c r="K12" s="1">
        <v>408</v>
      </c>
    </row>
    <row r="13" spans="1:11" x14ac:dyDescent="0.25">
      <c r="A13" t="s">
        <v>9</v>
      </c>
      <c r="B13" s="2">
        <v>12122</v>
      </c>
      <c r="C13" s="1">
        <v>114636</v>
      </c>
      <c r="I13" t="s">
        <v>9</v>
      </c>
      <c r="J13" s="2">
        <v>606</v>
      </c>
      <c r="K13" s="1">
        <v>5663</v>
      </c>
    </row>
    <row r="14" spans="1:11" x14ac:dyDescent="0.25">
      <c r="A14" t="s">
        <v>10</v>
      </c>
      <c r="B14" s="2">
        <v>19577</v>
      </c>
      <c r="C14" s="1">
        <v>168633</v>
      </c>
      <c r="I14" t="s">
        <v>10</v>
      </c>
      <c r="J14" s="2">
        <v>782</v>
      </c>
      <c r="K14" s="1">
        <v>7095</v>
      </c>
    </row>
    <row r="15" spans="1:11" x14ac:dyDescent="0.25">
      <c r="A15" t="s">
        <v>11</v>
      </c>
      <c r="B15" s="2">
        <v>23134</v>
      </c>
      <c r="C15" s="1">
        <v>193740</v>
      </c>
      <c r="I15" t="s">
        <v>11</v>
      </c>
      <c r="J15" s="2">
        <v>821</v>
      </c>
      <c r="K15" s="1">
        <v>7382</v>
      </c>
    </row>
    <row r="16" spans="1:11" x14ac:dyDescent="0.25">
      <c r="B16" s="2">
        <f t="shared" ref="B16:C16" si="0">SUM(B4:B15)</f>
        <v>146621</v>
      </c>
      <c r="C16" s="2">
        <f t="shared" si="0"/>
        <v>1394098</v>
      </c>
    </row>
    <row r="19" spans="1:11" x14ac:dyDescent="0.25">
      <c r="A19">
        <v>2019</v>
      </c>
      <c r="B19" t="s">
        <v>13</v>
      </c>
      <c r="C19" t="s">
        <v>12</v>
      </c>
      <c r="D19" t="s">
        <v>13</v>
      </c>
      <c r="E19" t="s">
        <v>44</v>
      </c>
      <c r="F19" t="s">
        <v>45</v>
      </c>
      <c r="G19" t="s">
        <v>46</v>
      </c>
      <c r="I19">
        <v>2019</v>
      </c>
      <c r="J19" t="s">
        <v>13</v>
      </c>
      <c r="K19" t="s">
        <v>12</v>
      </c>
    </row>
    <row r="20" spans="1:11" x14ac:dyDescent="0.25">
      <c r="A20" t="s">
        <v>0</v>
      </c>
      <c r="B20" s="2">
        <v>27269</v>
      </c>
      <c r="C20" s="1">
        <v>288320.21999999997</v>
      </c>
      <c r="D20">
        <f>E20*B20</f>
        <v>27803.472400000002</v>
      </c>
      <c r="E20">
        <v>1.0196000000000001</v>
      </c>
      <c r="F20">
        <f>D20*G20</f>
        <v>296913.28175960004</v>
      </c>
      <c r="G20">
        <v>10.679</v>
      </c>
      <c r="I20" t="s">
        <v>0</v>
      </c>
      <c r="J20" s="2">
        <v>1488</v>
      </c>
      <c r="K20" s="1">
        <v>16518</v>
      </c>
    </row>
    <row r="21" spans="1:11" x14ac:dyDescent="0.25">
      <c r="A21" t="s">
        <v>1</v>
      </c>
      <c r="B21" s="2">
        <v>18514</v>
      </c>
      <c r="C21" s="1">
        <v>204037.29</v>
      </c>
      <c r="D21">
        <f>E21*B21</f>
        <v>18876.874400000001</v>
      </c>
      <c r="E21">
        <v>1.0196000000000001</v>
      </c>
      <c r="F21">
        <f>D21*G21</f>
        <v>201408.69909824003</v>
      </c>
      <c r="G21">
        <v>10.669600000000001</v>
      </c>
      <c r="I21" t="s">
        <v>1</v>
      </c>
      <c r="J21" s="2">
        <v>993</v>
      </c>
      <c r="K21" s="1">
        <v>11220</v>
      </c>
    </row>
    <row r="22" spans="1:11" x14ac:dyDescent="0.25">
      <c r="A22" t="s">
        <v>2</v>
      </c>
      <c r="B22" s="2">
        <v>11347</v>
      </c>
      <c r="C22" s="1">
        <v>135109.07</v>
      </c>
      <c r="D22">
        <f>E22*B22</f>
        <v>11569.4012</v>
      </c>
      <c r="E22">
        <v>1.0196000000000001</v>
      </c>
      <c r="F22">
        <f>D22*G22</f>
        <v>123187.51315724001</v>
      </c>
      <c r="G22">
        <v>10.6477</v>
      </c>
      <c r="I22" t="s">
        <v>2</v>
      </c>
      <c r="J22" s="2">
        <v>823</v>
      </c>
      <c r="K22" s="1">
        <v>9398</v>
      </c>
    </row>
    <row r="23" spans="1:11" x14ac:dyDescent="0.25">
      <c r="A23" t="s">
        <v>3</v>
      </c>
      <c r="B23" s="2">
        <v>9692</v>
      </c>
      <c r="C23" s="1">
        <v>119201.36</v>
      </c>
      <c r="D23">
        <f>E23*B23</f>
        <v>9881.9632000000001</v>
      </c>
      <c r="E23">
        <v>1.0196000000000001</v>
      </c>
      <c r="F23">
        <f>D23*G23</f>
        <v>105277.49495119999</v>
      </c>
      <c r="G23">
        <v>10.653499999999999</v>
      </c>
      <c r="I23" t="s">
        <v>3</v>
      </c>
      <c r="J23" s="2">
        <v>594</v>
      </c>
      <c r="K23" s="1">
        <v>6977</v>
      </c>
    </row>
    <row r="24" spans="1:11" x14ac:dyDescent="0.25">
      <c r="A24" t="s">
        <v>4</v>
      </c>
      <c r="B24" s="2">
        <v>8866</v>
      </c>
      <c r="C24" s="1">
        <v>111110</v>
      </c>
      <c r="D24" s="3"/>
      <c r="E24" s="3"/>
      <c r="F24" s="3"/>
      <c r="G24" s="3"/>
      <c r="I24" t="s">
        <v>4</v>
      </c>
      <c r="J24" s="2">
        <v>488</v>
      </c>
      <c r="K24" s="1">
        <v>5886</v>
      </c>
    </row>
    <row r="25" spans="1:11" x14ac:dyDescent="0.25">
      <c r="A25" t="s">
        <v>5</v>
      </c>
      <c r="B25" s="2">
        <v>1882</v>
      </c>
      <c r="C25" s="1">
        <v>44336</v>
      </c>
      <c r="D25" s="3"/>
      <c r="E25" s="3"/>
      <c r="F25" s="3"/>
      <c r="G25" s="3"/>
      <c r="I25" t="s">
        <v>5</v>
      </c>
      <c r="J25" s="2">
        <v>2</v>
      </c>
      <c r="K25" s="1">
        <v>707</v>
      </c>
    </row>
    <row r="26" spans="1:11" x14ac:dyDescent="0.25">
      <c r="A26" t="s">
        <v>6</v>
      </c>
      <c r="B26" s="2">
        <v>1425</v>
      </c>
      <c r="C26" s="1">
        <v>39968</v>
      </c>
      <c r="D26" s="3"/>
      <c r="E26" s="3"/>
      <c r="F26" s="3"/>
      <c r="G26" s="3"/>
      <c r="I26" t="s">
        <v>6</v>
      </c>
      <c r="J26" s="2">
        <v>0</v>
      </c>
      <c r="K26" s="1">
        <v>697</v>
      </c>
    </row>
    <row r="27" spans="1:11" x14ac:dyDescent="0.25">
      <c r="A27" t="s">
        <v>7</v>
      </c>
      <c r="B27" s="2">
        <v>1478</v>
      </c>
      <c r="C27" s="1">
        <v>40456</v>
      </c>
      <c r="D27" s="3"/>
      <c r="E27" s="3"/>
      <c r="F27" s="3"/>
      <c r="G27" s="3"/>
      <c r="I27" t="s">
        <v>7</v>
      </c>
      <c r="J27" s="2">
        <v>0</v>
      </c>
      <c r="K27" s="1">
        <v>662</v>
      </c>
    </row>
    <row r="28" spans="1:11" x14ac:dyDescent="0.25">
      <c r="A28" t="s">
        <v>8</v>
      </c>
      <c r="B28" s="2">
        <v>2266</v>
      </c>
      <c r="C28" s="1">
        <v>48040</v>
      </c>
      <c r="D28" s="3"/>
      <c r="E28" s="3"/>
      <c r="F28" s="3"/>
      <c r="G28" s="3"/>
      <c r="I28" t="s">
        <v>8</v>
      </c>
      <c r="J28" s="2">
        <v>0</v>
      </c>
      <c r="K28" s="1">
        <v>650</v>
      </c>
    </row>
    <row r="29" spans="1:11" x14ac:dyDescent="0.25">
      <c r="A29" t="s">
        <v>9</v>
      </c>
      <c r="B29" s="2">
        <v>2000</v>
      </c>
      <c r="C29" s="1">
        <v>45416</v>
      </c>
      <c r="D29" s="3"/>
      <c r="E29" s="3"/>
      <c r="F29" s="3"/>
      <c r="G29" s="3"/>
      <c r="I29" t="s">
        <v>9</v>
      </c>
      <c r="J29" s="2">
        <v>346</v>
      </c>
      <c r="K29" s="1">
        <v>4378</v>
      </c>
    </row>
    <row r="30" spans="1:11" x14ac:dyDescent="0.25">
      <c r="A30" t="s">
        <v>10</v>
      </c>
      <c r="B30" s="2">
        <v>24751</v>
      </c>
      <c r="C30" s="1">
        <v>263107.08</v>
      </c>
      <c r="D30">
        <f>E30*B30</f>
        <v>25236.119600000002</v>
      </c>
      <c r="E30">
        <v>1.0196000000000001</v>
      </c>
      <c r="F30">
        <f>D30*G30</f>
        <v>268343.23054268002</v>
      </c>
      <c r="G30">
        <v>10.6333</v>
      </c>
      <c r="I30" t="s">
        <v>10</v>
      </c>
      <c r="J30" s="2">
        <v>658</v>
      </c>
      <c r="K30" s="1">
        <v>7683</v>
      </c>
    </row>
    <row r="31" spans="1:11" x14ac:dyDescent="0.25">
      <c r="A31" t="s">
        <v>11</v>
      </c>
      <c r="B31" s="2">
        <v>23450</v>
      </c>
      <c r="C31" s="1">
        <v>251256.49</v>
      </c>
      <c r="D31">
        <f>E31*B31</f>
        <v>23909.620000000003</v>
      </c>
      <c r="E31">
        <v>1.0196000000000001</v>
      </c>
      <c r="F31">
        <f>D31*G31</f>
        <v>254914.80459200003</v>
      </c>
      <c r="G31">
        <v>10.6616</v>
      </c>
      <c r="I31" t="s">
        <v>11</v>
      </c>
      <c r="J31" s="2">
        <v>684</v>
      </c>
      <c r="K31" s="1">
        <v>7978</v>
      </c>
    </row>
    <row r="32" spans="1:11" x14ac:dyDescent="0.25">
      <c r="B32" s="2">
        <f t="shared" ref="B32:C32" si="1">SUM(B20:B31)</f>
        <v>132940</v>
      </c>
      <c r="C32" s="2">
        <f t="shared" si="1"/>
        <v>1590357.51</v>
      </c>
    </row>
    <row r="35" spans="1:11" x14ac:dyDescent="0.25">
      <c r="A35">
        <v>2020</v>
      </c>
      <c r="B35" t="s">
        <v>13</v>
      </c>
      <c r="C35" t="s">
        <v>12</v>
      </c>
      <c r="I35">
        <v>2020</v>
      </c>
      <c r="J35" t="s">
        <v>13</v>
      </c>
      <c r="K35" t="s">
        <v>12</v>
      </c>
    </row>
    <row r="36" spans="1:11" x14ac:dyDescent="0.25">
      <c r="A36" t="s">
        <v>0</v>
      </c>
      <c r="B36" s="2">
        <v>8942</v>
      </c>
      <c r="C36" s="1">
        <v>101672</v>
      </c>
      <c r="I36" t="s">
        <v>0</v>
      </c>
      <c r="J36" s="2">
        <v>1264</v>
      </c>
      <c r="K36" s="1">
        <v>12220</v>
      </c>
    </row>
    <row r="37" spans="1:11" x14ac:dyDescent="0.25">
      <c r="A37" t="s">
        <v>1</v>
      </c>
      <c r="B37" s="2">
        <v>14286</v>
      </c>
      <c r="C37" s="1">
        <v>144136</v>
      </c>
      <c r="I37" t="s">
        <v>1</v>
      </c>
      <c r="J37" s="2">
        <v>816</v>
      </c>
      <c r="K37" s="1">
        <v>8026</v>
      </c>
    </row>
    <row r="38" spans="1:11" x14ac:dyDescent="0.25">
      <c r="A38" t="s">
        <v>2</v>
      </c>
      <c r="B38" s="2">
        <v>12322</v>
      </c>
      <c r="C38" s="1">
        <v>128574</v>
      </c>
      <c r="I38" t="s">
        <v>2</v>
      </c>
      <c r="J38" s="2">
        <v>580</v>
      </c>
      <c r="K38" s="1">
        <v>5815</v>
      </c>
    </row>
    <row r="39" spans="1:11" x14ac:dyDescent="0.25">
      <c r="A39" t="s">
        <v>3</v>
      </c>
      <c r="B39" s="2">
        <v>4775</v>
      </c>
      <c r="C39" s="1">
        <v>62930</v>
      </c>
      <c r="I39" t="s">
        <v>3</v>
      </c>
      <c r="J39" s="2">
        <v>93</v>
      </c>
      <c r="K39" s="1">
        <v>1264</v>
      </c>
    </row>
    <row r="40" spans="1:11" x14ac:dyDescent="0.25">
      <c r="A40" t="s">
        <v>4</v>
      </c>
      <c r="B40" s="2">
        <v>3874</v>
      </c>
      <c r="C40" s="1">
        <v>55777</v>
      </c>
      <c r="I40" t="s">
        <v>4</v>
      </c>
      <c r="J40" s="2">
        <v>160</v>
      </c>
      <c r="K40" s="1">
        <v>2159</v>
      </c>
    </row>
    <row r="41" spans="1:11" x14ac:dyDescent="0.25">
      <c r="A41" t="s">
        <v>5</v>
      </c>
      <c r="B41" s="2">
        <v>1610</v>
      </c>
      <c r="C41" s="1">
        <v>43548</v>
      </c>
      <c r="I41" t="s">
        <v>5</v>
      </c>
      <c r="J41" s="2">
        <v>31</v>
      </c>
      <c r="K41" s="1">
        <v>418</v>
      </c>
    </row>
    <row r="42" spans="1:11" x14ac:dyDescent="0.25">
      <c r="A42" t="s">
        <v>6</v>
      </c>
      <c r="B42" s="2">
        <v>1508</v>
      </c>
      <c r="C42" s="1">
        <v>42724</v>
      </c>
      <c r="I42" t="s">
        <v>6</v>
      </c>
      <c r="J42" s="2">
        <v>0</v>
      </c>
      <c r="K42" s="1">
        <v>397</v>
      </c>
    </row>
    <row r="43" spans="1:11" x14ac:dyDescent="0.25">
      <c r="A43" t="s">
        <v>7</v>
      </c>
      <c r="B43" s="2">
        <v>1315</v>
      </c>
      <c r="C43" s="1">
        <v>41223</v>
      </c>
      <c r="I43" t="s">
        <v>7</v>
      </c>
      <c r="J43" s="2">
        <v>0</v>
      </c>
      <c r="K43" s="1">
        <v>397</v>
      </c>
    </row>
    <row r="44" spans="1:11" x14ac:dyDescent="0.25">
      <c r="A44" t="s">
        <v>8</v>
      </c>
      <c r="B44" s="2">
        <v>2682</v>
      </c>
      <c r="C44" s="1">
        <v>52148</v>
      </c>
      <c r="I44" t="s">
        <v>8</v>
      </c>
      <c r="J44" s="2">
        <v>34</v>
      </c>
      <c r="K44" s="1">
        <v>714</v>
      </c>
    </row>
    <row r="45" spans="1:11" x14ac:dyDescent="0.25">
      <c r="A45" t="s">
        <v>9</v>
      </c>
      <c r="B45" s="2">
        <v>10853</v>
      </c>
      <c r="C45" s="1">
        <v>117102</v>
      </c>
      <c r="I45" t="s">
        <v>9</v>
      </c>
      <c r="J45" s="2">
        <v>242</v>
      </c>
      <c r="K45" s="1">
        <v>2659</v>
      </c>
    </row>
    <row r="46" spans="1:11" x14ac:dyDescent="0.25">
      <c r="A46" t="s">
        <v>10</v>
      </c>
      <c r="B46" s="2">
        <v>12805</v>
      </c>
      <c r="C46" s="1">
        <v>132535</v>
      </c>
      <c r="I46" t="s">
        <v>10</v>
      </c>
      <c r="J46" s="2">
        <v>486</v>
      </c>
      <c r="K46" s="1">
        <v>4941</v>
      </c>
    </row>
    <row r="47" spans="1:11" x14ac:dyDescent="0.25">
      <c r="A47" s="5" t="s">
        <v>11</v>
      </c>
      <c r="B47" s="6">
        <v>15905</v>
      </c>
      <c r="C47" s="7">
        <v>157197</v>
      </c>
      <c r="D47" s="5"/>
      <c r="E47" s="5"/>
      <c r="F47" s="5"/>
      <c r="G47" s="5"/>
      <c r="H47" s="5"/>
      <c r="I47" s="5" t="s">
        <v>11</v>
      </c>
      <c r="J47" s="2">
        <v>699</v>
      </c>
      <c r="K47" s="1">
        <v>7104</v>
      </c>
    </row>
    <row r="48" spans="1:11" x14ac:dyDescent="0.25">
      <c r="A48" s="5"/>
      <c r="B48" s="6">
        <f t="shared" ref="B48:C48" si="2">SUM(B36:B47)</f>
        <v>90877</v>
      </c>
      <c r="C48" s="6">
        <f t="shared" si="2"/>
        <v>1079566</v>
      </c>
      <c r="D48" s="5"/>
      <c r="E48" s="5"/>
      <c r="F48" s="5"/>
      <c r="G48" s="5"/>
      <c r="H48" s="5"/>
      <c r="I48" s="5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16" workbookViewId="0">
      <selection activeCell="C37" sqref="C37"/>
    </sheetView>
  </sheetViews>
  <sheetFormatPr defaultRowHeight="15" x14ac:dyDescent="0.25"/>
  <cols>
    <col min="1" max="1" width="11.140625" bestFit="1" customWidth="1"/>
    <col min="3" max="3" width="14.42578125" bestFit="1" customWidth="1"/>
  </cols>
  <sheetData>
    <row r="1" spans="1:8" x14ac:dyDescent="0.25">
      <c r="A1" s="3" t="s">
        <v>34</v>
      </c>
      <c r="B1" t="s">
        <v>28</v>
      </c>
      <c r="C1" t="s">
        <v>14</v>
      </c>
      <c r="G1" t="s">
        <v>29</v>
      </c>
      <c r="H1" t="s">
        <v>14</v>
      </c>
    </row>
    <row r="2" spans="1:8" x14ac:dyDescent="0.25">
      <c r="A2">
        <v>2018</v>
      </c>
      <c r="B2" t="s">
        <v>13</v>
      </c>
      <c r="C2" t="s">
        <v>12</v>
      </c>
      <c r="F2">
        <v>2018</v>
      </c>
      <c r="G2" t="s">
        <v>13</v>
      </c>
      <c r="H2" t="s">
        <v>12</v>
      </c>
    </row>
    <row r="3" spans="1:8" x14ac:dyDescent="0.25">
      <c r="A3" t="s">
        <v>0</v>
      </c>
      <c r="B3">
        <v>298</v>
      </c>
      <c r="C3" s="1">
        <f>B3*(43.55+35.85)*1.15</f>
        <v>27210.379999999997</v>
      </c>
      <c r="F3" t="s">
        <v>0</v>
      </c>
      <c r="H3" s="1"/>
    </row>
    <row r="4" spans="1:8" x14ac:dyDescent="0.25">
      <c r="A4" t="s">
        <v>1</v>
      </c>
      <c r="B4">
        <v>272</v>
      </c>
      <c r="C4" s="1">
        <f t="shared" ref="C4:C14" si="0">B4*(43.55+35.85)*1.15</f>
        <v>24836.32</v>
      </c>
      <c r="F4" t="s">
        <v>1</v>
      </c>
      <c r="H4" s="1"/>
    </row>
    <row r="5" spans="1:8" x14ac:dyDescent="0.25">
      <c r="A5" t="s">
        <v>2</v>
      </c>
      <c r="B5">
        <v>284</v>
      </c>
      <c r="C5" s="1">
        <f t="shared" si="0"/>
        <v>25932.04</v>
      </c>
      <c r="F5" t="s">
        <v>2</v>
      </c>
      <c r="H5" s="1"/>
    </row>
    <row r="6" spans="1:8" x14ac:dyDescent="0.25">
      <c r="A6" t="s">
        <v>3</v>
      </c>
      <c r="B6">
        <v>290</v>
      </c>
      <c r="C6" s="1">
        <f t="shared" si="0"/>
        <v>26479.899999999998</v>
      </c>
      <c r="F6" t="s">
        <v>3</v>
      </c>
      <c r="H6" s="1"/>
    </row>
    <row r="7" spans="1:8" x14ac:dyDescent="0.25">
      <c r="A7" t="s">
        <v>4</v>
      </c>
      <c r="B7">
        <v>267</v>
      </c>
      <c r="C7" s="1">
        <f t="shared" si="0"/>
        <v>24379.77</v>
      </c>
      <c r="F7" t="s">
        <v>4</v>
      </c>
      <c r="H7" s="1"/>
    </row>
    <row r="8" spans="1:8" x14ac:dyDescent="0.25">
      <c r="A8" t="s">
        <v>5</v>
      </c>
      <c r="B8">
        <v>252</v>
      </c>
      <c r="C8" s="1">
        <f t="shared" si="0"/>
        <v>23010.120000000003</v>
      </c>
      <c r="F8" t="s">
        <v>5</v>
      </c>
      <c r="H8" s="1"/>
    </row>
    <row r="9" spans="1:8" x14ac:dyDescent="0.25">
      <c r="A9" t="s">
        <v>6</v>
      </c>
      <c r="B9">
        <v>61</v>
      </c>
      <c r="C9" s="1">
        <f t="shared" si="0"/>
        <v>5569.91</v>
      </c>
      <c r="F9" t="s">
        <v>6</v>
      </c>
      <c r="H9" s="1"/>
    </row>
    <row r="10" spans="1:8" x14ac:dyDescent="0.25">
      <c r="A10" t="s">
        <v>7</v>
      </c>
      <c r="B10">
        <v>75</v>
      </c>
      <c r="C10" s="1">
        <f t="shared" si="0"/>
        <v>6848.2499999999991</v>
      </c>
      <c r="F10" t="s">
        <v>7</v>
      </c>
      <c r="H10" s="1"/>
    </row>
    <row r="11" spans="1:8" x14ac:dyDescent="0.25">
      <c r="A11" t="s">
        <v>8</v>
      </c>
      <c r="B11">
        <v>196</v>
      </c>
      <c r="C11" s="1">
        <f t="shared" si="0"/>
        <v>17896.760000000002</v>
      </c>
      <c r="F11" t="s">
        <v>8</v>
      </c>
      <c r="H11" s="1"/>
    </row>
    <row r="12" spans="1:8" x14ac:dyDescent="0.25">
      <c r="A12" t="s">
        <v>9</v>
      </c>
      <c r="B12">
        <v>290</v>
      </c>
      <c r="C12" s="1">
        <f t="shared" si="0"/>
        <v>26479.899999999998</v>
      </c>
      <c r="F12" t="s">
        <v>9</v>
      </c>
      <c r="H12" s="1"/>
    </row>
    <row r="13" spans="1:8" x14ac:dyDescent="0.25">
      <c r="A13" t="s">
        <v>10</v>
      </c>
      <c r="B13">
        <v>355</v>
      </c>
      <c r="C13" s="1">
        <f t="shared" si="0"/>
        <v>32415.050000000003</v>
      </c>
      <c r="F13" t="s">
        <v>10</v>
      </c>
      <c r="H13" s="1"/>
    </row>
    <row r="14" spans="1:8" x14ac:dyDescent="0.25">
      <c r="A14" t="s">
        <v>11</v>
      </c>
      <c r="B14">
        <v>237</v>
      </c>
      <c r="C14" s="1">
        <f t="shared" si="0"/>
        <v>21640.47</v>
      </c>
      <c r="F14" t="s">
        <v>11</v>
      </c>
      <c r="H14" s="1"/>
    </row>
    <row r="15" spans="1:8" x14ac:dyDescent="0.25">
      <c r="B15">
        <f>SUM(B3:B14)</f>
        <v>2877</v>
      </c>
      <c r="C15" s="1">
        <f>SUM(C3:C14)</f>
        <v>262698.87</v>
      </c>
      <c r="G15">
        <v>100</v>
      </c>
    </row>
    <row r="17" spans="1:8" x14ac:dyDescent="0.25">
      <c r="C17" t="s">
        <v>14</v>
      </c>
      <c r="H17" t="s">
        <v>14</v>
      </c>
    </row>
    <row r="18" spans="1:8" x14ac:dyDescent="0.25">
      <c r="A18">
        <v>2019</v>
      </c>
      <c r="B18" t="s">
        <v>13</v>
      </c>
      <c r="C18" t="s">
        <v>12</v>
      </c>
      <c r="F18">
        <v>2019</v>
      </c>
      <c r="G18" t="s">
        <v>13</v>
      </c>
      <c r="H18" t="s">
        <v>12</v>
      </c>
    </row>
    <row r="19" spans="1:8" x14ac:dyDescent="0.25">
      <c r="A19" t="s">
        <v>0</v>
      </c>
      <c r="B19">
        <v>308</v>
      </c>
      <c r="C19" s="1">
        <f t="shared" ref="C19:C20" si="1">B19*(45.53+37.48)*1.15</f>
        <v>29402.141999999996</v>
      </c>
      <c r="F19" t="s">
        <v>0</v>
      </c>
      <c r="H19" s="1"/>
    </row>
    <row r="20" spans="1:8" x14ac:dyDescent="0.25">
      <c r="A20" t="s">
        <v>1</v>
      </c>
      <c r="B20">
        <v>283</v>
      </c>
      <c r="C20" s="1">
        <f t="shared" si="1"/>
        <v>27015.604499999994</v>
      </c>
      <c r="F20" t="s">
        <v>1</v>
      </c>
      <c r="H20" s="1"/>
    </row>
    <row r="21" spans="1:8" x14ac:dyDescent="0.25">
      <c r="A21" t="s">
        <v>2</v>
      </c>
      <c r="B21">
        <v>271</v>
      </c>
      <c r="C21" s="1">
        <f>B21*(45.53+37.48)*1.15</f>
        <v>25870.066499999997</v>
      </c>
      <c r="F21" t="s">
        <v>2</v>
      </c>
      <c r="H21" s="1"/>
    </row>
    <row r="22" spans="1:8" x14ac:dyDescent="0.25">
      <c r="A22" t="s">
        <v>3</v>
      </c>
      <c r="B22">
        <v>288</v>
      </c>
      <c r="C22" s="1">
        <f t="shared" ref="C22:C30" si="2">B22*(45.53+37.48)*1.15</f>
        <v>27492.911999999997</v>
      </c>
      <c r="F22" t="s">
        <v>3</v>
      </c>
      <c r="H22" s="1"/>
    </row>
    <row r="23" spans="1:8" x14ac:dyDescent="0.25">
      <c r="A23" t="s">
        <v>4</v>
      </c>
      <c r="B23">
        <v>294</v>
      </c>
      <c r="C23" s="1">
        <f t="shared" si="2"/>
        <v>28065.680999999997</v>
      </c>
      <c r="F23" t="s">
        <v>4</v>
      </c>
      <c r="H23" s="1"/>
    </row>
    <row r="24" spans="1:8" x14ac:dyDescent="0.25">
      <c r="A24" t="s">
        <v>5</v>
      </c>
      <c r="B24">
        <v>264</v>
      </c>
      <c r="C24" s="1">
        <f t="shared" si="2"/>
        <v>25201.835999999996</v>
      </c>
      <c r="F24" t="s">
        <v>5</v>
      </c>
      <c r="H24" s="1"/>
    </row>
    <row r="25" spans="1:8" x14ac:dyDescent="0.25">
      <c r="A25" t="s">
        <v>6</v>
      </c>
      <c r="B25">
        <v>122</v>
      </c>
      <c r="C25" s="1">
        <f t="shared" si="2"/>
        <v>11646.302999999998</v>
      </c>
      <c r="F25" t="s">
        <v>6</v>
      </c>
      <c r="H25" s="1"/>
    </row>
    <row r="26" spans="1:8" x14ac:dyDescent="0.25">
      <c r="A26" t="s">
        <v>7</v>
      </c>
      <c r="B26">
        <v>75</v>
      </c>
      <c r="C26" s="1">
        <f t="shared" si="2"/>
        <v>7159.6124999999984</v>
      </c>
      <c r="F26" t="s">
        <v>7</v>
      </c>
      <c r="H26" s="1"/>
    </row>
    <row r="27" spans="1:8" x14ac:dyDescent="0.25">
      <c r="A27" t="s">
        <v>8</v>
      </c>
      <c r="B27">
        <v>297</v>
      </c>
      <c r="C27" s="1">
        <f t="shared" si="2"/>
        <v>28352.065499999993</v>
      </c>
      <c r="F27" t="s">
        <v>8</v>
      </c>
      <c r="H27" s="1"/>
    </row>
    <row r="28" spans="1:8" x14ac:dyDescent="0.25">
      <c r="A28" t="s">
        <v>9</v>
      </c>
      <c r="B28">
        <v>343</v>
      </c>
      <c r="C28" s="1">
        <f t="shared" si="2"/>
        <v>32743.294499999993</v>
      </c>
      <c r="F28" t="s">
        <v>9</v>
      </c>
      <c r="H28" s="1"/>
    </row>
    <row r="29" spans="1:8" x14ac:dyDescent="0.25">
      <c r="A29" t="s">
        <v>10</v>
      </c>
      <c r="B29">
        <v>277</v>
      </c>
      <c r="C29" s="1">
        <f t="shared" si="2"/>
        <v>26442.835499999994</v>
      </c>
      <c r="F29" t="s">
        <v>10</v>
      </c>
      <c r="H29" s="1"/>
    </row>
    <row r="30" spans="1:8" x14ac:dyDescent="0.25">
      <c r="A30" t="s">
        <v>11</v>
      </c>
      <c r="B30">
        <v>266</v>
      </c>
      <c r="C30" s="1">
        <f t="shared" si="2"/>
        <v>25392.758999999995</v>
      </c>
      <c r="F30" t="s">
        <v>11</v>
      </c>
      <c r="H30" s="1"/>
    </row>
    <row r="31" spans="1:8" x14ac:dyDescent="0.25">
      <c r="B31">
        <f>SUM(B19:B30)</f>
        <v>3088</v>
      </c>
      <c r="C31" s="1">
        <f>SUM(C19:C30)</f>
        <v>294785.11199999996</v>
      </c>
      <c r="G31">
        <v>62</v>
      </c>
      <c r="H31" s="1">
        <f t="shared" ref="H31" si="3">G31*(45.53+37.48)*1.15</f>
        <v>5918.6129999999985</v>
      </c>
    </row>
    <row r="33" spans="1:8" x14ac:dyDescent="0.25">
      <c r="C33" t="s">
        <v>14</v>
      </c>
      <c r="H33" t="s">
        <v>14</v>
      </c>
    </row>
    <row r="34" spans="1:8" x14ac:dyDescent="0.25">
      <c r="A34">
        <v>2020</v>
      </c>
      <c r="B34" t="s">
        <v>13</v>
      </c>
      <c r="C34" t="s">
        <v>12</v>
      </c>
      <c r="F34">
        <v>2020</v>
      </c>
      <c r="G34" t="s">
        <v>13</v>
      </c>
      <c r="H34" t="s">
        <v>12</v>
      </c>
    </row>
    <row r="35" spans="1:8" x14ac:dyDescent="0.25">
      <c r="A35" t="s">
        <v>0</v>
      </c>
      <c r="B35">
        <v>331</v>
      </c>
      <c r="C35" s="1">
        <f>B35*(47.61+39.18)*1.15</f>
        <v>33036.613499999992</v>
      </c>
      <c r="F35" t="s">
        <v>0</v>
      </c>
      <c r="H35" s="1"/>
    </row>
    <row r="36" spans="1:8" x14ac:dyDescent="0.25">
      <c r="A36" t="s">
        <v>1</v>
      </c>
      <c r="B36">
        <v>362</v>
      </c>
      <c r="C36" s="1">
        <f t="shared" ref="C36:C46" si="4">B36*(47.61+39.18)*1.15</f>
        <v>36130.676999999996</v>
      </c>
      <c r="F36" t="s">
        <v>1</v>
      </c>
      <c r="G36">
        <v>7</v>
      </c>
      <c r="H36" s="1"/>
    </row>
    <row r="37" spans="1:8" x14ac:dyDescent="0.25">
      <c r="A37" t="s">
        <v>2</v>
      </c>
      <c r="B37">
        <v>269</v>
      </c>
      <c r="C37" s="1">
        <f t="shared" si="4"/>
        <v>26848.486499999995</v>
      </c>
      <c r="F37" t="s">
        <v>2</v>
      </c>
      <c r="G37">
        <v>6</v>
      </c>
      <c r="H37" s="1"/>
    </row>
    <row r="38" spans="1:8" x14ac:dyDescent="0.25">
      <c r="A38" t="s">
        <v>3</v>
      </c>
      <c r="B38">
        <v>105</v>
      </c>
      <c r="C38" s="1">
        <f t="shared" si="4"/>
        <v>10479.892499999998</v>
      </c>
      <c r="F38" t="s">
        <v>3</v>
      </c>
      <c r="G38">
        <v>3</v>
      </c>
      <c r="H38" s="1"/>
    </row>
    <row r="39" spans="1:8" x14ac:dyDescent="0.25">
      <c r="A39" t="s">
        <v>4</v>
      </c>
      <c r="B39">
        <v>328</v>
      </c>
      <c r="C39" s="1">
        <f t="shared" si="4"/>
        <v>32737.187999999995</v>
      </c>
      <c r="F39" t="s">
        <v>4</v>
      </c>
      <c r="G39">
        <v>3</v>
      </c>
      <c r="H39" s="1"/>
    </row>
    <row r="40" spans="1:8" x14ac:dyDescent="0.25">
      <c r="A40" t="s">
        <v>5</v>
      </c>
      <c r="B40">
        <v>132</v>
      </c>
      <c r="C40" s="1">
        <f t="shared" si="4"/>
        <v>13174.721999999998</v>
      </c>
      <c r="F40" t="s">
        <v>5</v>
      </c>
      <c r="G40">
        <v>3</v>
      </c>
      <c r="H40" s="1"/>
    </row>
    <row r="41" spans="1:8" x14ac:dyDescent="0.25">
      <c r="A41" t="s">
        <v>6</v>
      </c>
      <c r="B41">
        <v>124</v>
      </c>
      <c r="C41" s="1">
        <f t="shared" si="4"/>
        <v>12376.253999999997</v>
      </c>
      <c r="F41" t="s">
        <v>6</v>
      </c>
      <c r="G41">
        <v>1</v>
      </c>
      <c r="H41" s="1"/>
    </row>
    <row r="42" spans="1:8" x14ac:dyDescent="0.25">
      <c r="A42" t="s">
        <v>7</v>
      </c>
      <c r="B42">
        <v>73</v>
      </c>
      <c r="C42" s="1">
        <f t="shared" si="4"/>
        <v>7286.0204999999987</v>
      </c>
      <c r="F42" t="s">
        <v>7</v>
      </c>
      <c r="G42">
        <v>1</v>
      </c>
      <c r="H42" s="1"/>
    </row>
    <row r="43" spans="1:8" x14ac:dyDescent="0.25">
      <c r="A43" t="s">
        <v>8</v>
      </c>
      <c r="B43">
        <v>244</v>
      </c>
      <c r="C43" s="1">
        <f t="shared" si="4"/>
        <v>24353.273999999998</v>
      </c>
      <c r="F43" t="s">
        <v>8</v>
      </c>
      <c r="G43">
        <v>5</v>
      </c>
      <c r="H43" s="1"/>
    </row>
    <row r="44" spans="1:8" x14ac:dyDescent="0.25">
      <c r="A44" t="s">
        <v>9</v>
      </c>
      <c r="B44">
        <v>153</v>
      </c>
      <c r="C44" s="1">
        <f t="shared" si="4"/>
        <v>15270.700499999997</v>
      </c>
      <c r="F44" t="s">
        <v>9</v>
      </c>
      <c r="G44">
        <v>1</v>
      </c>
      <c r="H44" s="1"/>
    </row>
    <row r="45" spans="1:8" x14ac:dyDescent="0.25">
      <c r="A45" t="s">
        <v>10</v>
      </c>
      <c r="B45">
        <v>89</v>
      </c>
      <c r="C45" s="1">
        <f t="shared" si="4"/>
        <v>8882.9564999999984</v>
      </c>
      <c r="F45" t="s">
        <v>10</v>
      </c>
      <c r="G45">
        <v>4</v>
      </c>
      <c r="H45" s="1"/>
    </row>
    <row r="46" spans="1:8" x14ac:dyDescent="0.25">
      <c r="A46" t="s">
        <v>11</v>
      </c>
      <c r="B46">
        <v>427</v>
      </c>
      <c r="C46" s="1">
        <f t="shared" si="4"/>
        <v>42618.229499999987</v>
      </c>
      <c r="F46" t="s">
        <v>11</v>
      </c>
      <c r="G46">
        <v>6</v>
      </c>
      <c r="H46" s="1"/>
    </row>
    <row r="47" spans="1:8" x14ac:dyDescent="0.25">
      <c r="B47">
        <f>SUM(B35:B46)</f>
        <v>2637</v>
      </c>
      <c r="C47" s="1">
        <f>SUM(C35:C46)</f>
        <v>263195.01449999999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info</vt:lpstr>
      <vt:lpstr>EE</vt:lpstr>
      <vt:lpstr>ZP</vt:lpstr>
      <vt:lpstr>VODA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2023-05-02T08:31:43Z</dcterms:modified>
</cp:coreProperties>
</file>